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'BS'!$A$1:$H$67</definedName>
  </definedNames>
  <calcPr fullCalcOnLoad="1"/>
</workbook>
</file>

<file path=xl/sharedStrings.xml><?xml version="1.0" encoding="utf-8"?>
<sst xmlns="http://schemas.openxmlformats.org/spreadsheetml/2006/main" count="177" uniqueCount="129">
  <si>
    <t>(The Condensed Consolidated Cash Flow Statements should be read in conjunction with the</t>
  </si>
  <si>
    <t>INDIVIDUAL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</si>
  <si>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</si>
  <si>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</si>
  <si>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</si>
  <si>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</si>
  <si>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</si>
  <si>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</si>
  <si>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</si>
  <si>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</si>
  <si>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</si>
  <si>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</si>
  <si>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</si>
  <si>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reserves</t>
  </si>
  <si>
    <t>Distributable</t>
  </si>
  <si>
    <t>Retained Profits</t>
  </si>
  <si>
    <t>Cumulative Quarter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</si>
  <si>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</si>
  <si>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</si>
  <si>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</si>
  <si>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</si>
  <si>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</si>
  <si>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</si>
  <si>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</si>
  <si>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</si>
  <si>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</si>
  <si>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</si>
  <si>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Intangible assets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</si>
  <si>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</si>
  <si>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</si>
  <si>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</si>
  <si>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</si>
  <si>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</si>
  <si>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</si>
  <si>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</si>
  <si>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</si>
  <si>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</si>
  <si>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</si>
  <si>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</si>
  <si>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</si>
  <si>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</si>
  <si>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</si>
  <si>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</si>
  <si>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</si>
  <si>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</si>
  <si>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</si>
  <si>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</si>
  <si>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(The Condensed Consolidated Statement of Changes in Equity should be read in conjunction with the</t>
  </si>
  <si>
    <t>PART A2 : SUMMARY OF KEY FINANCIAL INFORMATION</t>
  </si>
  <si>
    <t>Individual Quarter</t>
  </si>
  <si>
    <t>Current Year</t>
  </si>
  <si>
    <t>Preceding Year</t>
  </si>
  <si>
    <t>Quarter</t>
  </si>
  <si>
    <t>Corresponding Quarter</t>
  </si>
  <si>
    <t>to date</t>
  </si>
  <si>
    <t>Corresponding Period</t>
  </si>
  <si>
    <t>AS AT END OF CURRENT QUARTER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</si>
  <si>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</si>
  <si>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</si>
  <si>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</si>
  <si>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</si>
  <si>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</si>
  <si>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</si>
  <si>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</si>
  <si>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</si>
  <si>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</si>
  <si>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</si>
  <si>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</si>
  <si>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</si>
  <si>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</si>
  <si>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</si>
  <si>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</si>
  <si>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</si>
  <si>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</si>
  <si>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</si>
  <si>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 xml:space="preserve">Net assets per share (RM) </t>
  </si>
  <si>
    <t>Cost of sales</t>
  </si>
  <si>
    <t>Gross Profit</t>
  </si>
  <si>
    <t>Share of associates' results</t>
  </si>
  <si>
    <t>Attributable to:</t>
  </si>
  <si>
    <t>Equity holders of the parent</t>
  </si>
  <si>
    <t>Minority interest</t>
  </si>
  <si>
    <t>equity holders of the parent:</t>
  </si>
  <si>
    <t xml:space="preserve">               - Diluted</t>
  </si>
  <si>
    <t>Concession rights</t>
  </si>
  <si>
    <t>Shareholders' equity</t>
  </si>
  <si>
    <t>Deferred tax assets</t>
  </si>
  <si>
    <t xml:space="preserve">   Deferred tax liabilities</t>
  </si>
  <si>
    <t>Minority</t>
  </si>
  <si>
    <t>interests</t>
  </si>
  <si>
    <t>Effects of FRS 3</t>
  </si>
  <si>
    <t>EPS(sen) - Basic</t>
  </si>
  <si>
    <t>Non-current Assets</t>
  </si>
  <si>
    <t>Total Assets</t>
  </si>
  <si>
    <t>Total Equity and Liabilities</t>
  </si>
  <si>
    <t>Other cash used in operations</t>
  </si>
  <si>
    <t>Non-distributable</t>
  </si>
  <si>
    <t>30.06.2006</t>
  </si>
  <si>
    <t xml:space="preserve">6 months </t>
  </si>
  <si>
    <t>ended 30.06.2006</t>
  </si>
  <si>
    <t xml:space="preserve">6 months ended </t>
  </si>
  <si>
    <t>Proposed/Declared dividend per share (sen)</t>
  </si>
  <si>
    <t>Adjustment for non-cash items</t>
  </si>
  <si>
    <t>CUMULATIVE QUARTER</t>
  </si>
  <si>
    <t>Prior year adjustment</t>
  </si>
  <si>
    <t xml:space="preserve"> - effect of adopting FRS112</t>
  </si>
  <si>
    <t>Unaudited Condensed Consolidated Income Statements for the quarter ended 30.06.2007</t>
  </si>
  <si>
    <t>30.06.2007</t>
  </si>
  <si>
    <t>Unaudited Condensed Consolidated Balance Sheet as at 30.06.2007</t>
  </si>
  <si>
    <t>31.12.2006</t>
  </si>
  <si>
    <t>Restated</t>
  </si>
  <si>
    <t>Prepaid land lease payments</t>
  </si>
  <si>
    <t>Annual Financial Statements for the year ended 31st December 2006)</t>
  </si>
  <si>
    <t>ended 30.06.2007</t>
  </si>
  <si>
    <t>Balance at beginning of period</t>
  </si>
  <si>
    <t>Unaudited Condensed Consolidated Statements of Changes in Equity for the quarter ended 30.06.2007</t>
  </si>
  <si>
    <t>Unaudited Condensed Consolidated Cash Flow Statements for the period ended 30.06.2007</t>
  </si>
  <si>
    <t>Summary of key Financial Information for the financial quarter ended 30.06.2007</t>
  </si>
  <si>
    <t>equity holders of the parent</t>
  </si>
  <si>
    <t>Net assets per share attributable to</t>
  </si>
  <si>
    <t>ordinary equity holders of the parent (RM)</t>
  </si>
  <si>
    <t>Loss before tax</t>
  </si>
  <si>
    <t>Balance at beginning of period (restated)</t>
  </si>
  <si>
    <t>Profit/(Loss) after tax</t>
  </si>
  <si>
    <t>Profit/(Loss) for the period</t>
  </si>
  <si>
    <t xml:space="preserve">Profit/(Loss) attributable to ordinary </t>
  </si>
  <si>
    <t xml:space="preserve">Earnings/(Loss) per share attributable to </t>
  </si>
  <si>
    <t>Basic earnings/(loss) per share (sen)</t>
  </si>
  <si>
    <t>Profit / (Loss) before tax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</si>
</sst>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/mm/yy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d/mm/yy"/>
    <numFmt numFmtId="173" formatCode="_(* #,##0.0000_);_(* \(#,##0.00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>
      <alignment horizontal="center"/>
    </xf>
    <xf numFmtId="170" fontId="0" fillId="0" borderId="1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ill="1" applyAlignment="1">
      <alignment/>
    </xf>
    <xf numFmtId="170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168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15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70" fontId="0" fillId="0" borderId="0" xfId="15" applyNumberFormat="1" applyAlignment="1">
      <alignment vertical="top"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Border="1" applyAlignment="1">
      <alignment vertical="top"/>
    </xf>
    <xf numFmtId="170" fontId="0" fillId="0" borderId="2" xfId="15" applyNumberFormat="1" applyBorder="1" applyAlignment="1">
      <alignment vertical="top"/>
    </xf>
    <xf numFmtId="170" fontId="0" fillId="0" borderId="2" xfId="15" applyNumberFormat="1" applyBorder="1" applyAlignment="1">
      <alignment horizontal="justify" vertical="top"/>
    </xf>
    <xf numFmtId="170" fontId="0" fillId="0" borderId="9" xfId="15" applyNumberFormat="1" applyBorder="1" applyAlignment="1">
      <alignment/>
    </xf>
    <xf numFmtId="170" fontId="0" fillId="0" borderId="4" xfId="15" applyNumberFormat="1" applyBorder="1" applyAlignment="1">
      <alignment/>
    </xf>
    <xf numFmtId="43" fontId="0" fillId="0" borderId="10" xfId="15" applyFont="1" applyBorder="1" applyAlignment="1">
      <alignment horizontal="right"/>
    </xf>
    <xf numFmtId="170" fontId="0" fillId="0" borderId="0" xfId="15" applyNumberFormat="1" applyFill="1" applyBorder="1" applyAlignment="1">
      <alignment/>
    </xf>
    <xf numFmtId="170" fontId="0" fillId="0" borderId="9" xfId="15" applyNumberFormat="1" applyFill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0" xfId="0" applyAlignment="1">
      <alignment horizontal="left"/>
    </xf>
    <xf numFmtId="170" fontId="0" fillId="0" borderId="2" xfId="15" applyNumberFormat="1" applyFill="1" applyBorder="1" applyAlignment="1">
      <alignment/>
    </xf>
    <xf numFmtId="43" fontId="0" fillId="0" borderId="9" xfId="15" applyNumberFormat="1" applyFill="1" applyBorder="1" applyAlignment="1">
      <alignment/>
    </xf>
    <xf numFmtId="43" fontId="0" fillId="0" borderId="9" xfId="15" applyFill="1" applyBorder="1" applyAlignment="1">
      <alignment/>
    </xf>
    <xf numFmtId="0" fontId="0" fillId="0" borderId="0" xfId="0" applyFill="1" applyAlignment="1">
      <alignment/>
    </xf>
    <xf numFmtId="173" fontId="0" fillId="0" borderId="0" xfId="15" applyNumberFormat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3" fontId="0" fillId="0" borderId="11" xfId="15" applyNumberFormat="1" applyBorder="1" applyAlignment="1">
      <alignment/>
    </xf>
    <xf numFmtId="0" fontId="0" fillId="0" borderId="2" xfId="0" applyBorder="1" applyAlignment="1">
      <alignment/>
    </xf>
    <xf numFmtId="173" fontId="0" fillId="0" borderId="12" xfId="15" applyNumberFormat="1" applyBorder="1" applyAlignment="1">
      <alignment/>
    </xf>
    <xf numFmtId="43" fontId="0" fillId="0" borderId="8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70" fontId="0" fillId="0" borderId="0" xfId="15" applyNumberFormat="1" applyFill="1" applyAlignment="1">
      <alignment vertical="top"/>
    </xf>
    <xf numFmtId="170" fontId="0" fillId="0" borderId="0" xfId="15" applyNumberFormat="1" applyFill="1" applyAlignment="1">
      <alignment/>
    </xf>
    <xf numFmtId="170" fontId="0" fillId="0" borderId="2" xfId="15" applyNumberFormat="1" applyFill="1" applyBorder="1" applyAlignment="1">
      <alignment/>
    </xf>
    <xf numFmtId="170" fontId="0" fillId="0" borderId="0" xfId="15" applyNumberFormat="1" applyFill="1" applyBorder="1" applyAlignment="1">
      <alignment vertical="top"/>
    </xf>
    <xf numFmtId="170" fontId="0" fillId="0" borderId="2" xfId="15" applyNumberFormat="1" applyFill="1" applyBorder="1" applyAlignment="1">
      <alignment vertical="top"/>
    </xf>
    <xf numFmtId="170" fontId="0" fillId="0" borderId="2" xfId="15" applyNumberFormat="1" applyFill="1" applyBorder="1" applyAlignment="1">
      <alignment horizontal="justify" vertical="top"/>
    </xf>
    <xf numFmtId="170" fontId="0" fillId="0" borderId="9" xfId="15" applyNumberFormat="1" applyFill="1" applyBorder="1" applyAlignment="1">
      <alignment/>
    </xf>
    <xf numFmtId="170" fontId="0" fillId="0" borderId="4" xfId="15" applyNumberFormat="1" applyFill="1" applyBorder="1" applyAlignment="1">
      <alignment/>
    </xf>
    <xf numFmtId="43" fontId="0" fillId="0" borderId="10" xfId="15" applyFont="1" applyFill="1" applyBorder="1" applyAlignment="1">
      <alignment horizontal="right"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0" fillId="0" borderId="4" xfId="15" applyNumberFormat="1" applyFill="1" applyBorder="1" applyAlignment="1">
      <alignment/>
    </xf>
    <xf numFmtId="173" fontId="0" fillId="0" borderId="0" xfId="15" applyNumberFormat="1" applyFill="1" applyAlignment="1">
      <alignment/>
    </xf>
    <xf numFmtId="170" fontId="4" fillId="0" borderId="0" xfId="15" applyNumberFormat="1" applyFon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3" xfId="15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170" fontId="0" fillId="0" borderId="8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4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8" xfId="15" applyNumberFormat="1" applyFill="1" applyBorder="1" applyAlignment="1">
      <alignment horizontal="center"/>
    </xf>
    <xf numFmtId="170" fontId="0" fillId="0" borderId="8" xfId="15" applyNumberFormat="1" applyFont="1" applyBorder="1" applyAlignment="1">
      <alignment horizontal="center"/>
    </xf>
    <xf numFmtId="170" fontId="0" fillId="0" borderId="8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13.28125" style="0" customWidth="1"/>
    <col min="4" max="4" width="5.00390625" style="0" customWidth="1"/>
    <col min="5" max="5" width="10.7109375" style="44" customWidth="1"/>
    <col min="6" max="6" width="14.28125" style="44" customWidth="1"/>
    <col min="7" max="7" width="10.7109375" style="44" customWidth="1"/>
    <col min="8" max="8" width="14.28125" style="0" customWidth="1"/>
  </cols>
  <sheetData>
    <row r="1" ht="12.75">
      <c r="A1" s="1" t="s">
        <v>17</v>
      </c>
    </row>
    <row r="2" ht="12.75">
      <c r="A2" s="1"/>
    </row>
    <row r="3" ht="12.75">
      <c r="A3" s="1" t="s">
        <v>106</v>
      </c>
    </row>
    <row r="4" ht="12.75">
      <c r="A4" s="1"/>
    </row>
    <row r="5" ht="12.75">
      <c r="A5" s="1"/>
    </row>
    <row r="6" spans="1:8" ht="12.75">
      <c r="A6" s="1"/>
      <c r="E6" s="55"/>
      <c r="F6" s="55"/>
      <c r="G6" s="55"/>
      <c r="H6" s="2"/>
    </row>
    <row r="7" spans="1:8" ht="12.75">
      <c r="A7" s="1"/>
      <c r="E7" s="81" t="s">
        <v>1</v>
      </c>
      <c r="F7" s="81"/>
      <c r="G7" s="82" t="s">
        <v>103</v>
      </c>
      <c r="H7" s="82"/>
    </row>
    <row r="8" spans="5:8" ht="12.75">
      <c r="E8" s="55" t="s">
        <v>18</v>
      </c>
      <c r="F8" s="55" t="s">
        <v>71</v>
      </c>
      <c r="G8" s="55" t="s">
        <v>18</v>
      </c>
      <c r="H8" s="2" t="s">
        <v>71</v>
      </c>
    </row>
    <row r="9" spans="5:8" ht="12.75">
      <c r="E9" s="55" t="s">
        <v>2</v>
      </c>
      <c r="F9" s="55" t="s">
        <v>3</v>
      </c>
      <c r="G9" s="55" t="s">
        <v>2</v>
      </c>
      <c r="H9" s="2" t="s">
        <v>3</v>
      </c>
    </row>
    <row r="10" spans="5:8" ht="12.75">
      <c r="E10" s="55" t="s">
        <v>19</v>
      </c>
      <c r="F10" s="55" t="s">
        <v>19</v>
      </c>
      <c r="G10" s="55" t="s">
        <v>21</v>
      </c>
      <c r="H10" s="2" t="s">
        <v>4</v>
      </c>
    </row>
    <row r="11" spans="5:8" ht="12.75">
      <c r="E11" s="56" t="s">
        <v>107</v>
      </c>
      <c r="F11" s="56" t="s">
        <v>97</v>
      </c>
      <c r="G11" s="56" t="str">
        <f>E11</f>
        <v>30.06.2007</v>
      </c>
      <c r="H11" s="23" t="str">
        <f>F11</f>
        <v>30.06.2006</v>
      </c>
    </row>
    <row r="12" spans="5:8" ht="12.75">
      <c r="E12" s="55" t="s">
        <v>20</v>
      </c>
      <c r="F12" s="55" t="s">
        <v>20</v>
      </c>
      <c r="G12" s="55" t="s">
        <v>20</v>
      </c>
      <c r="H12" s="2" t="s">
        <v>20</v>
      </c>
    </row>
    <row r="13" spans="6:8" ht="12.75">
      <c r="F13" s="55"/>
      <c r="H13" s="2"/>
    </row>
    <row r="15" spans="1:8" ht="12.75">
      <c r="A15" s="26" t="s">
        <v>22</v>
      </c>
      <c r="B15" s="26"/>
      <c r="E15" s="57">
        <v>32392</v>
      </c>
      <c r="F15" s="57">
        <v>27657</v>
      </c>
      <c r="G15" s="57">
        <v>55851</v>
      </c>
      <c r="H15" s="28">
        <v>54827</v>
      </c>
    </row>
    <row r="16" spans="5:8" ht="12.75">
      <c r="E16" s="58"/>
      <c r="F16" s="58"/>
      <c r="G16" s="58"/>
      <c r="H16" s="29"/>
    </row>
    <row r="17" spans="1:8" ht="12.75">
      <c r="A17" t="s">
        <v>76</v>
      </c>
      <c r="E17" s="59">
        <v>-27015</v>
      </c>
      <c r="F17" s="59">
        <v>-23621</v>
      </c>
      <c r="G17" s="59">
        <v>-47510</v>
      </c>
      <c r="H17" s="30">
        <v>-44616</v>
      </c>
    </row>
    <row r="18" spans="5:8" ht="12.75">
      <c r="E18" s="58"/>
      <c r="F18" s="58"/>
      <c r="G18" s="58"/>
      <c r="H18" s="29"/>
    </row>
    <row r="19" spans="1:8" ht="12.75">
      <c r="A19" s="27" t="s">
        <v>77</v>
      </c>
      <c r="E19" s="58">
        <f>+E15+E17</f>
        <v>5377</v>
      </c>
      <c r="F19" s="58">
        <f>+F15+F17</f>
        <v>4036</v>
      </c>
      <c r="G19" s="58">
        <f>+G15+G17</f>
        <v>8341</v>
      </c>
      <c r="H19" s="29">
        <f>+H15+H17</f>
        <v>10211</v>
      </c>
    </row>
    <row r="20" spans="5:8" ht="12.75">
      <c r="E20" s="58"/>
      <c r="F20" s="58"/>
      <c r="G20" s="58"/>
      <c r="H20" s="29"/>
    </row>
    <row r="21" spans="1:8" ht="12.75">
      <c r="A21" s="26" t="s">
        <v>23</v>
      </c>
      <c r="B21" s="26"/>
      <c r="E21" s="57">
        <f>109+2</f>
        <v>111</v>
      </c>
      <c r="F21" s="57">
        <v>260</v>
      </c>
      <c r="G21" s="57">
        <v>289</v>
      </c>
      <c r="H21" s="28">
        <v>347</v>
      </c>
    </row>
    <row r="22" spans="5:8" ht="12.75">
      <c r="E22" s="58"/>
      <c r="F22" s="58"/>
      <c r="G22" s="58"/>
      <c r="H22" s="29"/>
    </row>
    <row r="23" spans="1:8" ht="12.75">
      <c r="A23" t="s">
        <v>7</v>
      </c>
      <c r="B23" s="26"/>
      <c r="E23" s="60">
        <v>-5299</v>
      </c>
      <c r="F23" s="60">
        <v>-5108</v>
      </c>
      <c r="G23" s="60">
        <v>-10588</v>
      </c>
      <c r="H23" s="31">
        <v>-10800</v>
      </c>
    </row>
    <row r="24" spans="5:8" ht="12.75">
      <c r="E24" s="58"/>
      <c r="F24" s="58"/>
      <c r="G24" s="58"/>
      <c r="H24" s="29"/>
    </row>
    <row r="25" spans="1:8" ht="12.75">
      <c r="A25" s="26" t="s">
        <v>24</v>
      </c>
      <c r="B25" s="26"/>
      <c r="E25" s="57">
        <v>-1191</v>
      </c>
      <c r="F25" s="57">
        <v>-1458</v>
      </c>
      <c r="G25" s="57">
        <v>-2439</v>
      </c>
      <c r="H25" s="28">
        <v>-2871</v>
      </c>
    </row>
    <row r="26" spans="5:8" ht="12.75">
      <c r="E26" s="58"/>
      <c r="F26" s="58"/>
      <c r="G26" s="58"/>
      <c r="H26" s="29"/>
    </row>
    <row r="27" spans="1:8" ht="12.75">
      <c r="A27" s="26" t="s">
        <v>5</v>
      </c>
      <c r="B27" s="26"/>
      <c r="E27" s="57">
        <v>40</v>
      </c>
      <c r="F27" s="57">
        <v>294</v>
      </c>
      <c r="G27" s="57">
        <v>145</v>
      </c>
      <c r="H27" s="28">
        <v>1286</v>
      </c>
    </row>
    <row r="28" spans="5:8" ht="12.75">
      <c r="E28" s="58"/>
      <c r="F28" s="58"/>
      <c r="G28" s="58"/>
      <c r="H28" s="29"/>
    </row>
    <row r="29" spans="1:8" ht="12.75">
      <c r="A29" s="26" t="s">
        <v>78</v>
      </c>
      <c r="B29" s="26"/>
      <c r="E29" s="61">
        <v>936</v>
      </c>
      <c r="F29" s="61">
        <v>-267</v>
      </c>
      <c r="G29" s="61">
        <v>552</v>
      </c>
      <c r="H29" s="32">
        <v>12</v>
      </c>
    </row>
    <row r="30" spans="1:8" ht="12.75">
      <c r="A30" s="26"/>
      <c r="B30" s="26"/>
      <c r="E30" s="57"/>
      <c r="F30" s="57"/>
      <c r="G30" s="57"/>
      <c r="H30" s="28"/>
    </row>
    <row r="31" spans="1:8" ht="12.75">
      <c r="A31" s="26" t="s">
        <v>121</v>
      </c>
      <c r="B31" s="26"/>
      <c r="E31" s="57">
        <f>SUM(E19:E29)</f>
        <v>-26</v>
      </c>
      <c r="F31" s="57">
        <f>SUM(F19:F29)</f>
        <v>-2243</v>
      </c>
      <c r="G31" s="57">
        <f>SUM(G19:G29)</f>
        <v>-3700</v>
      </c>
      <c r="H31" s="28">
        <f>SUM(H19:H29)</f>
        <v>-1815</v>
      </c>
    </row>
    <row r="32" spans="1:8" ht="12.75">
      <c r="A32" s="26"/>
      <c r="B32" s="26"/>
      <c r="E32" s="57"/>
      <c r="F32" s="57"/>
      <c r="G32" s="57"/>
      <c r="H32" s="28"/>
    </row>
    <row r="33" spans="1:8" ht="12.75">
      <c r="A33" s="26" t="s">
        <v>25</v>
      </c>
      <c r="B33" s="26"/>
      <c r="E33" s="62">
        <v>220</v>
      </c>
      <c r="F33" s="62">
        <v>226</v>
      </c>
      <c r="G33" s="62">
        <v>220</v>
      </c>
      <c r="H33" s="33">
        <v>-54</v>
      </c>
    </row>
    <row r="34" spans="5:8" ht="12.75">
      <c r="E34" s="58"/>
      <c r="F34" s="58"/>
      <c r="G34" s="58"/>
      <c r="H34" s="29"/>
    </row>
    <row r="35" spans="1:8" ht="13.5" thickBot="1">
      <c r="A35" t="s">
        <v>123</v>
      </c>
      <c r="E35" s="63">
        <f>SUM(E31:E33)</f>
        <v>194</v>
      </c>
      <c r="F35" s="63">
        <f>SUM(F31:F33)</f>
        <v>-2017</v>
      </c>
      <c r="G35" s="63">
        <f>SUM(G31:G33)</f>
        <v>-3480</v>
      </c>
      <c r="H35" s="34">
        <f>SUM(H31:H33)</f>
        <v>-1869</v>
      </c>
    </row>
    <row r="36" spans="5:8" ht="13.5" thickTop="1">
      <c r="E36" s="58"/>
      <c r="F36" s="58"/>
      <c r="G36" s="58"/>
      <c r="H36" s="29"/>
    </row>
    <row r="37" spans="1:8" ht="12.75">
      <c r="A37" t="s">
        <v>79</v>
      </c>
      <c r="E37" s="58"/>
      <c r="F37" s="58"/>
      <c r="G37" s="58"/>
      <c r="H37" s="29"/>
    </row>
    <row r="38" spans="2:8" ht="12.75">
      <c r="B38" t="s">
        <v>80</v>
      </c>
      <c r="E38" s="58">
        <f>+E35-E39</f>
        <v>381</v>
      </c>
      <c r="F38" s="58">
        <f>+F35-F39</f>
        <v>-2031</v>
      </c>
      <c r="G38" s="58">
        <f>+G35-G39</f>
        <v>-3010</v>
      </c>
      <c r="H38" s="29">
        <f>+H35-H39</f>
        <v>-1923</v>
      </c>
    </row>
    <row r="39" spans="2:8" ht="12.75">
      <c r="B39" t="s">
        <v>81</v>
      </c>
      <c r="E39" s="58">
        <v>-187</v>
      </c>
      <c r="F39" s="58">
        <v>14</v>
      </c>
      <c r="G39" s="58">
        <v>-470</v>
      </c>
      <c r="H39" s="29">
        <v>54</v>
      </c>
    </row>
    <row r="40" spans="5:8" ht="12.75">
      <c r="E40" s="64"/>
      <c r="F40" s="64"/>
      <c r="G40" s="64"/>
      <c r="H40" s="35"/>
    </row>
    <row r="41" spans="5:8" ht="13.5" thickBot="1">
      <c r="E41" s="63">
        <f>SUM(E38:E39)</f>
        <v>194</v>
      </c>
      <c r="F41" s="63">
        <f>SUM(F38:F39)</f>
        <v>-2017</v>
      </c>
      <c r="G41" s="63">
        <f>SUM(G38:G39)</f>
        <v>-3480</v>
      </c>
      <c r="H41" s="34">
        <f>SUM(H38:H39)</f>
        <v>-1869</v>
      </c>
    </row>
    <row r="42" ht="13.5" thickTop="1"/>
    <row r="44" ht="12.75">
      <c r="A44" t="s">
        <v>126</v>
      </c>
    </row>
    <row r="45" ht="12.75">
      <c r="B45" t="s">
        <v>82</v>
      </c>
    </row>
    <row r="47" spans="2:8" ht="13.5" thickBot="1">
      <c r="B47" t="s">
        <v>91</v>
      </c>
      <c r="E47" s="42">
        <v>0.65</v>
      </c>
      <c r="F47" s="42">
        <v>-3.401</v>
      </c>
      <c r="G47" s="43">
        <v>-5.1</v>
      </c>
      <c r="H47" s="43">
        <v>-3.221</v>
      </c>
    </row>
    <row r="48" spans="2:8" ht="14.25" thickBot="1" thickTop="1">
      <c r="B48" t="s">
        <v>83</v>
      </c>
      <c r="E48" s="65" t="s">
        <v>70</v>
      </c>
      <c r="F48" s="65" t="s">
        <v>70</v>
      </c>
      <c r="G48" s="65" t="s">
        <v>70</v>
      </c>
      <c r="H48" s="36" t="s">
        <v>70</v>
      </c>
    </row>
    <row r="49" ht="13.5" thickTop="1"/>
    <row r="54" ht="12.75">
      <c r="A54" s="13" t="s">
        <v>8</v>
      </c>
    </row>
    <row r="55" ht="12.75">
      <c r="A55" s="1" t="s">
        <v>112</v>
      </c>
    </row>
  </sheetData>
  <mergeCells count="2">
    <mergeCell ref="E7:F7"/>
    <mergeCell ref="G7:H7"/>
  </mergeCells>
  <printOptions/>
  <pageMargins left="0.75" right="0.75" top="0.71" bottom="1" header="0.5" footer="0.5"/>
  <pageSetup horizontalDpi="600" verticalDpi="600" orientation="portrait" paperSize="9" r:id="rId1"/>
  <headerFooter alignWithMargins="0">
    <oddFooter>&amp;R1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28">
      <selection activeCell="F68" sqref="F68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7" width="13.7109375" style="15" customWidth="1"/>
    <col min="8" max="8" width="13.7109375" style="6" customWidth="1"/>
    <col min="9" max="16384" width="9.140625" style="6" customWidth="1"/>
  </cols>
  <sheetData>
    <row r="1" ht="12.75">
      <c r="A1" s="5" t="s">
        <v>17</v>
      </c>
    </row>
    <row r="3" ht="12.75">
      <c r="A3" s="5" t="s">
        <v>108</v>
      </c>
    </row>
    <row r="4" ht="12.75">
      <c r="A4" s="5"/>
    </row>
    <row r="5" spans="2:8" ht="12.75">
      <c r="B5" s="12"/>
      <c r="G5" s="66" t="s">
        <v>57</v>
      </c>
      <c r="H5" s="16" t="s">
        <v>58</v>
      </c>
    </row>
    <row r="6" spans="7:8" ht="12.75">
      <c r="G6" s="67" t="s">
        <v>30</v>
      </c>
      <c r="H6" s="7" t="s">
        <v>31</v>
      </c>
    </row>
    <row r="7" spans="7:8" ht="12.75">
      <c r="G7" s="66" t="s">
        <v>107</v>
      </c>
      <c r="H7" s="16" t="s">
        <v>109</v>
      </c>
    </row>
    <row r="8" spans="7:8" ht="12.75">
      <c r="G8" s="68" t="s">
        <v>20</v>
      </c>
      <c r="H8" s="3" t="s">
        <v>20</v>
      </c>
    </row>
    <row r="9" spans="7:8" ht="12.75">
      <c r="G9" s="68"/>
      <c r="H9" s="16" t="s">
        <v>110</v>
      </c>
    </row>
    <row r="10" spans="1:7" ht="12.75">
      <c r="A10" s="12" t="s">
        <v>92</v>
      </c>
      <c r="G10" s="68"/>
    </row>
    <row r="11" spans="2:8" ht="12.75">
      <c r="B11" s="6" t="s">
        <v>26</v>
      </c>
      <c r="G11" s="15">
        <v>46277</v>
      </c>
      <c r="H11" s="6">
        <v>48760</v>
      </c>
    </row>
    <row r="12" spans="2:8" s="15" customFormat="1" ht="12.75">
      <c r="B12" s="25" t="s">
        <v>111</v>
      </c>
      <c r="G12" s="15">
        <v>792</v>
      </c>
      <c r="H12" s="15">
        <v>797</v>
      </c>
    </row>
    <row r="13" spans="2:8" ht="12.75">
      <c r="B13" s="12" t="s">
        <v>84</v>
      </c>
      <c r="G13" s="15">
        <v>40266</v>
      </c>
      <c r="H13" s="6">
        <v>40553</v>
      </c>
    </row>
    <row r="14" ht="12.75" hidden="1">
      <c r="B14" s="6" t="s">
        <v>27</v>
      </c>
    </row>
    <row r="15" ht="12.75" hidden="1"/>
    <row r="16" spans="2:8" ht="12.75">
      <c r="B16" s="12" t="s">
        <v>59</v>
      </c>
      <c r="G16" s="15">
        <v>10227</v>
      </c>
      <c r="H16" s="6">
        <v>9676</v>
      </c>
    </row>
    <row r="17" spans="2:8" ht="12.75">
      <c r="B17" s="12" t="s">
        <v>60</v>
      </c>
      <c r="G17" s="15">
        <v>15</v>
      </c>
      <c r="H17" s="6">
        <v>15</v>
      </c>
    </row>
    <row r="18" spans="2:8" ht="12.75">
      <c r="B18" s="12" t="s">
        <v>86</v>
      </c>
      <c r="G18" s="15">
        <v>477</v>
      </c>
      <c r="H18" s="6">
        <v>477</v>
      </c>
    </row>
    <row r="19" ht="12.75">
      <c r="B19" s="12"/>
    </row>
    <row r="20" spans="2:8" ht="12.75">
      <c r="B20" s="12"/>
      <c r="G20" s="39">
        <f>SUM(G11:G19)</f>
        <v>98054</v>
      </c>
      <c r="H20" s="8">
        <f>SUM(H11:H19)</f>
        <v>100278</v>
      </c>
    </row>
    <row r="22" ht="12.75">
      <c r="A22" s="6" t="s">
        <v>28</v>
      </c>
    </row>
    <row r="23" spans="2:8" ht="12.75">
      <c r="B23" s="12" t="s">
        <v>72</v>
      </c>
      <c r="G23" s="15">
        <v>4853</v>
      </c>
      <c r="H23" s="6">
        <v>6199</v>
      </c>
    </row>
    <row r="24" spans="2:8" ht="12.75">
      <c r="B24" s="6" t="s">
        <v>32</v>
      </c>
      <c r="G24" s="15">
        <v>14337</v>
      </c>
      <c r="H24" s="6">
        <v>14287</v>
      </c>
    </row>
    <row r="25" spans="2:8" ht="12.75">
      <c r="B25" s="6" t="s">
        <v>33</v>
      </c>
      <c r="G25" s="15">
        <v>74293</v>
      </c>
      <c r="H25" s="6">
        <v>88131</v>
      </c>
    </row>
    <row r="26" spans="2:8" ht="12.75">
      <c r="B26" s="12" t="s">
        <v>61</v>
      </c>
      <c r="G26" s="15">
        <v>1867</v>
      </c>
      <c r="H26" s="6">
        <v>2001</v>
      </c>
    </row>
    <row r="27" spans="2:8" ht="12.75">
      <c r="B27" s="6" t="s">
        <v>34</v>
      </c>
      <c r="G27" s="15">
        <v>975</v>
      </c>
      <c r="H27" s="6">
        <v>4535</v>
      </c>
    </row>
    <row r="28" spans="7:8" ht="12.75">
      <c r="G28" s="39">
        <f>SUM(G23:G27)</f>
        <v>96325</v>
      </c>
      <c r="H28" s="8">
        <f>SUM(H23:H27)</f>
        <v>115153</v>
      </c>
    </row>
    <row r="29" spans="7:8" ht="12.75">
      <c r="G29" s="37"/>
      <c r="H29" s="11"/>
    </row>
    <row r="30" spans="1:8" ht="13.5" thickBot="1">
      <c r="A30" s="12" t="s">
        <v>93</v>
      </c>
      <c r="G30" s="38">
        <f>G28+G20</f>
        <v>194379</v>
      </c>
      <c r="H30" s="38">
        <f>H28+H20</f>
        <v>215431</v>
      </c>
    </row>
    <row r="31" spans="7:8" ht="13.5" thickTop="1">
      <c r="G31" s="37"/>
      <c r="H31" s="11"/>
    </row>
    <row r="32" ht="12.75">
      <c r="B32" s="12" t="s">
        <v>65</v>
      </c>
    </row>
    <row r="34" spans="2:8" ht="12.75">
      <c r="B34" s="12" t="s">
        <v>64</v>
      </c>
      <c r="G34" s="15">
        <v>52729</v>
      </c>
      <c r="H34" s="6">
        <v>52418</v>
      </c>
    </row>
    <row r="35" spans="2:8" ht="12.75">
      <c r="B35" s="6" t="s">
        <v>29</v>
      </c>
      <c r="G35" s="15">
        <v>8773</v>
      </c>
      <c r="H35" s="6">
        <v>11759</v>
      </c>
    </row>
    <row r="36" spans="2:8" ht="12.75">
      <c r="B36" s="12" t="s">
        <v>12</v>
      </c>
      <c r="G36" s="41">
        <v>6972</v>
      </c>
      <c r="H36" s="9">
        <v>7307</v>
      </c>
    </row>
    <row r="37" spans="7:8" ht="12.75">
      <c r="G37" s="15">
        <f>SUM(G34:G36)</f>
        <v>68474</v>
      </c>
      <c r="H37" s="6">
        <f>SUM(H34:H36)</f>
        <v>71484</v>
      </c>
    </row>
    <row r="38" spans="2:8" ht="12.75">
      <c r="B38" s="12" t="s">
        <v>6</v>
      </c>
      <c r="G38" s="15">
        <v>3108</v>
      </c>
      <c r="H38" s="6">
        <v>3578</v>
      </c>
    </row>
    <row r="39" spans="2:8" ht="12.75">
      <c r="B39" s="12"/>
      <c r="G39" s="69"/>
      <c r="H39" s="14"/>
    </row>
    <row r="40" spans="2:8" ht="12.75">
      <c r="B40" s="12" t="s">
        <v>85</v>
      </c>
      <c r="G40" s="41">
        <f>SUM(G37:G38)</f>
        <v>71582</v>
      </c>
      <c r="H40" s="9">
        <f>SUM(H37:H38)</f>
        <v>75062</v>
      </c>
    </row>
    <row r="41" ht="12.75">
      <c r="B41" s="12"/>
    </row>
    <row r="42" ht="12.75">
      <c r="A42" s="12" t="s">
        <v>67</v>
      </c>
    </row>
    <row r="43" spans="2:8" ht="12.75">
      <c r="B43" s="12" t="s">
        <v>9</v>
      </c>
      <c r="G43" s="15">
        <v>20400</v>
      </c>
      <c r="H43" s="6">
        <v>21908</v>
      </c>
    </row>
    <row r="44" spans="2:8" ht="12.75">
      <c r="B44" s="12" t="s">
        <v>66</v>
      </c>
      <c r="G44" s="15">
        <v>2777</v>
      </c>
      <c r="H44" s="6">
        <v>2861</v>
      </c>
    </row>
    <row r="45" spans="2:8" ht="12.75">
      <c r="B45" s="12" t="s">
        <v>87</v>
      </c>
      <c r="G45" s="15">
        <v>1698</v>
      </c>
      <c r="H45" s="6">
        <v>1698</v>
      </c>
    </row>
    <row r="46" spans="7:8" ht="12.75">
      <c r="G46" s="39">
        <f>SUM(G43:G45)</f>
        <v>24875</v>
      </c>
      <c r="H46" s="39">
        <f>SUM(H43:H45)</f>
        <v>26467</v>
      </c>
    </row>
    <row r="47" spans="7:8" ht="12.75">
      <c r="G47" s="37"/>
      <c r="H47" s="11"/>
    </row>
    <row r="48" ht="12.75">
      <c r="A48" s="12" t="s">
        <v>62</v>
      </c>
    </row>
    <row r="49" spans="2:8" ht="12.75">
      <c r="B49" s="6" t="s">
        <v>35</v>
      </c>
      <c r="G49" s="15">
        <v>50366</v>
      </c>
      <c r="H49" s="6">
        <v>56780</v>
      </c>
    </row>
    <row r="50" spans="2:8" ht="12.75">
      <c r="B50" s="12" t="s">
        <v>66</v>
      </c>
      <c r="G50" s="15">
        <v>1741</v>
      </c>
      <c r="H50" s="6">
        <v>2045</v>
      </c>
    </row>
    <row r="51" spans="2:8" ht="12.75">
      <c r="B51" s="12" t="s">
        <v>9</v>
      </c>
      <c r="G51" s="15">
        <v>3050</v>
      </c>
      <c r="H51" s="6">
        <v>2843</v>
      </c>
    </row>
    <row r="52" spans="2:8" ht="12.75">
      <c r="B52" s="12" t="s">
        <v>10</v>
      </c>
      <c r="G52" s="15">
        <v>42137</v>
      </c>
      <c r="H52" s="6">
        <v>51291</v>
      </c>
    </row>
    <row r="53" spans="2:8" ht="12.75">
      <c r="B53" s="12" t="s">
        <v>63</v>
      </c>
      <c r="G53" s="15">
        <v>628</v>
      </c>
      <c r="H53" s="6">
        <v>943</v>
      </c>
    </row>
    <row r="54" spans="7:8" ht="12.75">
      <c r="G54" s="39">
        <f>SUM(G49:G53)</f>
        <v>97922</v>
      </c>
      <c r="H54" s="8">
        <f>SUM(H49:H53)</f>
        <v>113902</v>
      </c>
    </row>
    <row r="55" spans="7:8" ht="12.75">
      <c r="G55" s="37"/>
      <c r="H55" s="11"/>
    </row>
    <row r="56" spans="1:8" ht="13.5" thickBot="1">
      <c r="A56" s="12" t="s">
        <v>94</v>
      </c>
      <c r="G56" s="38">
        <f>G54+G46+G40</f>
        <v>194379</v>
      </c>
      <c r="H56" s="38">
        <f>H54+H46+H40</f>
        <v>215431</v>
      </c>
    </row>
    <row r="57" spans="7:8" ht="13.5" thickTop="1">
      <c r="G57" s="37">
        <f>G56-G30</f>
        <v>0</v>
      </c>
      <c r="H57" s="37">
        <f>H56-H30</f>
        <v>0</v>
      </c>
    </row>
    <row r="58" spans="7:8" ht="12.75">
      <c r="G58" s="37"/>
      <c r="H58" s="37"/>
    </row>
    <row r="59" spans="7:8" ht="12.75">
      <c r="G59" s="37"/>
      <c r="H59" s="37"/>
    </row>
    <row r="61" ht="12.75">
      <c r="A61" s="1" t="s">
        <v>11</v>
      </c>
    </row>
    <row r="62" ht="12.75">
      <c r="A62" s="1" t="s">
        <v>112</v>
      </c>
    </row>
    <row r="67" spans="2:8" ht="12.75">
      <c r="B67" s="12" t="s">
        <v>75</v>
      </c>
      <c r="G67" s="70">
        <f>G37/G34</f>
        <v>1.2986022871664549</v>
      </c>
      <c r="H67" s="45">
        <f>H37/H34</f>
        <v>1.363730016406578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C18" sqref="C18"/>
    </sheetView>
  </sheetViews>
  <sheetFormatPr defaultColWidth="9.140625" defaultRowHeight="12.75"/>
  <cols>
    <col min="3" max="3" width="15.8515625" style="0" customWidth="1"/>
    <col min="4" max="4" width="11.7109375" style="0" customWidth="1"/>
    <col min="5" max="5" width="15.7109375" style="0" customWidth="1"/>
    <col min="6" max="6" width="15.7109375" style="44" customWidth="1"/>
    <col min="7" max="7" width="13.7109375" style="44" customWidth="1"/>
    <col min="8" max="8" width="14.00390625" style="44" customWidth="1"/>
    <col min="9" max="9" width="10.7109375" style="44" customWidth="1"/>
    <col min="10" max="10" width="10.00390625" style="44" customWidth="1"/>
  </cols>
  <sheetData>
    <row r="1" ht="12.75">
      <c r="A1" s="1" t="s">
        <v>17</v>
      </c>
    </row>
    <row r="3" ht="12.75">
      <c r="A3" s="1" t="s">
        <v>115</v>
      </c>
    </row>
    <row r="6" spans="4:10" ht="12.75">
      <c r="D6" s="3" t="s">
        <v>42</v>
      </c>
      <c r="E6" s="3" t="s">
        <v>96</v>
      </c>
      <c r="F6" s="68" t="s">
        <v>14</v>
      </c>
      <c r="G6" s="68" t="s">
        <v>68</v>
      </c>
      <c r="H6" s="68" t="s">
        <v>43</v>
      </c>
      <c r="I6" s="68" t="s">
        <v>88</v>
      </c>
      <c r="J6" s="68" t="s">
        <v>43</v>
      </c>
    </row>
    <row r="7" spans="4:9" ht="12.75">
      <c r="D7" s="3" t="s">
        <v>41</v>
      </c>
      <c r="E7" s="3" t="s">
        <v>13</v>
      </c>
      <c r="F7" s="68" t="s">
        <v>15</v>
      </c>
      <c r="G7" s="68"/>
      <c r="I7" s="68" t="s">
        <v>89</v>
      </c>
    </row>
    <row r="8" spans="4:10" ht="12.75">
      <c r="D8" s="3" t="s">
        <v>20</v>
      </c>
      <c r="E8" s="3" t="s">
        <v>20</v>
      </c>
      <c r="F8" s="68" t="s">
        <v>20</v>
      </c>
      <c r="G8" s="68" t="s">
        <v>20</v>
      </c>
      <c r="H8" s="68" t="s">
        <v>20</v>
      </c>
      <c r="I8" s="68" t="s">
        <v>20</v>
      </c>
      <c r="J8" s="68" t="s">
        <v>20</v>
      </c>
    </row>
    <row r="10" ht="12.75">
      <c r="A10" t="s">
        <v>98</v>
      </c>
    </row>
    <row r="11" ht="12.75">
      <c r="A11" s="4" t="s">
        <v>113</v>
      </c>
    </row>
    <row r="13" spans="1:11" ht="12.75">
      <c r="A13" t="s">
        <v>114</v>
      </c>
      <c r="D13" s="6">
        <f>'BS'!H34</f>
        <v>52418</v>
      </c>
      <c r="E13" s="6">
        <v>6206</v>
      </c>
      <c r="F13" s="15">
        <v>5553</v>
      </c>
      <c r="G13" s="15">
        <f>'BS'!H36</f>
        <v>7307</v>
      </c>
      <c r="H13" s="15">
        <f>SUM(D13:G13)</f>
        <v>71484</v>
      </c>
      <c r="I13" s="46">
        <f>'BS'!H38</f>
        <v>3578</v>
      </c>
      <c r="J13" s="46">
        <f>H13+I13</f>
        <v>75062</v>
      </c>
      <c r="K13" s="24">
        <f>J13-'BS'!H40</f>
        <v>0</v>
      </c>
    </row>
    <row r="14" spans="4:10" ht="12.75">
      <c r="D14" s="6"/>
      <c r="E14" s="6"/>
      <c r="F14" s="15"/>
      <c r="G14" s="15"/>
      <c r="H14" s="15"/>
      <c r="I14" s="46"/>
      <c r="J14" s="46"/>
    </row>
    <row r="15" spans="1:10" ht="12.75">
      <c r="A15" t="s">
        <v>44</v>
      </c>
      <c r="D15" s="6">
        <v>311</v>
      </c>
      <c r="E15" s="25">
        <v>24</v>
      </c>
      <c r="F15" s="15">
        <f>PL!G38</f>
        <v>-3010</v>
      </c>
      <c r="G15" s="15">
        <v>-335</v>
      </c>
      <c r="H15" s="15">
        <f>SUM(D15:G15)</f>
        <v>-3010</v>
      </c>
      <c r="I15" s="46">
        <f>PL!G39</f>
        <v>-470</v>
      </c>
      <c r="J15" s="46">
        <f>H15+I15</f>
        <v>-3480</v>
      </c>
    </row>
    <row r="16" spans="1:8" ht="12.75">
      <c r="A16" t="s">
        <v>45</v>
      </c>
      <c r="D16" s="6"/>
      <c r="E16" s="6"/>
      <c r="F16" s="15"/>
      <c r="G16" s="15"/>
      <c r="H16" s="15"/>
    </row>
    <row r="17" spans="4:8" ht="12.75">
      <c r="D17" s="6"/>
      <c r="E17" s="6"/>
      <c r="F17" s="15"/>
      <c r="G17" s="15"/>
      <c r="H17" s="15"/>
    </row>
    <row r="18" spans="1:10" ht="12.75">
      <c r="A18" t="s">
        <v>46</v>
      </c>
      <c r="D18" s="8">
        <f>SUM(D13:D17)</f>
        <v>52729</v>
      </c>
      <c r="E18" s="8">
        <f aca="true" t="shared" si="0" ref="E18:J18">SUM(E13:E17)</f>
        <v>6230</v>
      </c>
      <c r="F18" s="39">
        <f t="shared" si="0"/>
        <v>2543</v>
      </c>
      <c r="G18" s="39">
        <f t="shared" si="0"/>
        <v>6972</v>
      </c>
      <c r="H18" s="39">
        <f t="shared" si="0"/>
        <v>68474</v>
      </c>
      <c r="I18" s="39">
        <f t="shared" si="0"/>
        <v>3108</v>
      </c>
      <c r="J18" s="39">
        <f t="shared" si="0"/>
        <v>71582</v>
      </c>
    </row>
    <row r="19" spans="4:10" ht="12.75">
      <c r="D19" s="6">
        <f>D18-'BS'!G34</f>
        <v>0</v>
      </c>
      <c r="E19" s="6"/>
      <c r="F19" s="15">
        <f>E18+F18-'BS'!G35</f>
        <v>0</v>
      </c>
      <c r="G19" s="15">
        <f>G18-'BS'!G36</f>
        <v>0</v>
      </c>
      <c r="H19" s="71"/>
      <c r="I19" s="46">
        <f>I18-'BS'!G38</f>
        <v>0</v>
      </c>
      <c r="J19" s="46">
        <f>J18-'BS'!G40</f>
        <v>0</v>
      </c>
    </row>
    <row r="20" spans="4:8" ht="12.75">
      <c r="D20" s="6"/>
      <c r="E20" s="6"/>
      <c r="F20" s="15"/>
      <c r="G20" s="15"/>
      <c r="H20" s="15"/>
    </row>
    <row r="21" ht="12.75">
      <c r="A21" t="s">
        <v>98</v>
      </c>
    </row>
    <row r="22" ht="12.75">
      <c r="A22" s="4" t="s">
        <v>99</v>
      </c>
    </row>
    <row r="24" spans="1:10" ht="12.75">
      <c r="A24" t="s">
        <v>114</v>
      </c>
      <c r="D24" s="6">
        <v>52413</v>
      </c>
      <c r="E24" s="6">
        <v>6206</v>
      </c>
      <c r="F24" s="15">
        <f>26891-1</f>
        <v>26890</v>
      </c>
      <c r="G24" s="15">
        <v>7312</v>
      </c>
      <c r="H24" s="15">
        <f>SUM(D24:G24)</f>
        <v>92821</v>
      </c>
      <c r="I24" s="46">
        <v>4162</v>
      </c>
      <c r="J24" s="46">
        <f>H24+I24</f>
        <v>96983</v>
      </c>
    </row>
    <row r="25" spans="4:10" ht="12.75">
      <c r="D25" s="6"/>
      <c r="E25" s="6"/>
      <c r="F25" s="15"/>
      <c r="G25" s="15"/>
      <c r="H25" s="15"/>
      <c r="I25" s="46"/>
      <c r="J25" s="46"/>
    </row>
    <row r="26" spans="1:10" s="44" customFormat="1" ht="12.75">
      <c r="A26" s="44" t="s">
        <v>104</v>
      </c>
      <c r="D26" s="15"/>
      <c r="E26" s="15"/>
      <c r="F26" s="15"/>
      <c r="G26" s="15"/>
      <c r="H26" s="15"/>
      <c r="I26" s="46"/>
      <c r="J26" s="46"/>
    </row>
    <row r="27" spans="1:10" s="44" customFormat="1" ht="12.75">
      <c r="A27" s="44" t="s">
        <v>105</v>
      </c>
      <c r="D27" s="41">
        <v>0</v>
      </c>
      <c r="E27" s="41">
        <v>0</v>
      </c>
      <c r="F27" s="41">
        <v>-2987</v>
      </c>
      <c r="G27" s="41">
        <v>0</v>
      </c>
      <c r="H27" s="41">
        <f>SUM(D27:G27)</f>
        <v>-2987</v>
      </c>
      <c r="I27" s="47">
        <v>0</v>
      </c>
      <c r="J27" s="47">
        <f>H27+I27</f>
        <v>-2987</v>
      </c>
    </row>
    <row r="28" spans="1:10" ht="12.75">
      <c r="A28" s="44"/>
      <c r="B28" s="44"/>
      <c r="C28" s="44"/>
      <c r="D28" s="6"/>
      <c r="E28" s="6"/>
      <c r="F28" s="15"/>
      <c r="G28" s="15"/>
      <c r="H28" s="15"/>
      <c r="I28" s="46"/>
      <c r="J28" s="46"/>
    </row>
    <row r="29" spans="1:10" ht="12.75">
      <c r="A29" t="s">
        <v>122</v>
      </c>
      <c r="B29" s="44"/>
      <c r="C29" s="44"/>
      <c r="D29" s="6">
        <f aca="true" t="shared" si="1" ref="D29:J29">SUM(D24:D28)</f>
        <v>52413</v>
      </c>
      <c r="E29" s="6">
        <f t="shared" si="1"/>
        <v>6206</v>
      </c>
      <c r="F29" s="15">
        <f t="shared" si="1"/>
        <v>23903</v>
      </c>
      <c r="G29" s="15">
        <f t="shared" si="1"/>
        <v>7312</v>
      </c>
      <c r="H29" s="15">
        <f t="shared" si="1"/>
        <v>89834</v>
      </c>
      <c r="I29" s="15">
        <f t="shared" si="1"/>
        <v>4162</v>
      </c>
      <c r="J29" s="15">
        <f t="shared" si="1"/>
        <v>93996</v>
      </c>
    </row>
    <row r="30" spans="1:10" ht="12.75">
      <c r="A30" s="44"/>
      <c r="B30" s="44"/>
      <c r="C30" s="44"/>
      <c r="D30" s="6"/>
      <c r="E30" s="6"/>
      <c r="F30" s="15"/>
      <c r="G30" s="15"/>
      <c r="H30" s="15"/>
      <c r="I30" s="46"/>
      <c r="J30" s="46"/>
    </row>
    <row r="31" spans="1:10" ht="12.75">
      <c r="A31" t="s">
        <v>90</v>
      </c>
      <c r="D31" s="9">
        <v>0</v>
      </c>
      <c r="E31" s="9">
        <v>0</v>
      </c>
      <c r="F31" s="41">
        <v>257</v>
      </c>
      <c r="G31" s="41">
        <v>0</v>
      </c>
      <c r="H31" s="41">
        <f>SUM(D31:G31)</f>
        <v>257</v>
      </c>
      <c r="I31" s="47">
        <v>0</v>
      </c>
      <c r="J31" s="47">
        <f>H31+I31</f>
        <v>257</v>
      </c>
    </row>
    <row r="32" spans="4:10" ht="12.75">
      <c r="D32" s="11"/>
      <c r="E32" s="11"/>
      <c r="F32" s="37"/>
      <c r="G32" s="37"/>
      <c r="H32" s="37"/>
      <c r="I32" s="72"/>
      <c r="J32" s="72"/>
    </row>
    <row r="33" spans="4:10" ht="12.75">
      <c r="D33" s="6">
        <f aca="true" t="shared" si="2" ref="D33:J33">SUM(D29:D31)</f>
        <v>52413</v>
      </c>
      <c r="E33" s="6">
        <f t="shared" si="2"/>
        <v>6206</v>
      </c>
      <c r="F33" s="15">
        <f t="shared" si="2"/>
        <v>24160</v>
      </c>
      <c r="G33" s="15">
        <f t="shared" si="2"/>
        <v>7312</v>
      </c>
      <c r="H33" s="15">
        <f t="shared" si="2"/>
        <v>90091</v>
      </c>
      <c r="I33" s="15">
        <f t="shared" si="2"/>
        <v>4162</v>
      </c>
      <c r="J33" s="15">
        <f t="shared" si="2"/>
        <v>94253</v>
      </c>
    </row>
    <row r="34" spans="4:8" ht="12.75">
      <c r="D34" s="6"/>
      <c r="E34" s="6"/>
      <c r="F34" s="15"/>
      <c r="G34" s="15"/>
      <c r="H34" s="15"/>
    </row>
    <row r="35" spans="1:10" ht="12.75">
      <c r="A35" t="s">
        <v>44</v>
      </c>
      <c r="D35" s="6">
        <v>0</v>
      </c>
      <c r="E35" s="25">
        <v>0</v>
      </c>
      <c r="F35" s="15">
        <f>PL!H38</f>
        <v>-1923</v>
      </c>
      <c r="G35" s="15">
        <v>0</v>
      </c>
      <c r="H35" s="15">
        <f>SUM(D35:G35)</f>
        <v>-1923</v>
      </c>
      <c r="I35" s="46">
        <f>PL!H39</f>
        <v>54</v>
      </c>
      <c r="J35" s="46">
        <f>H35+I35</f>
        <v>-1869</v>
      </c>
    </row>
    <row r="36" spans="1:8" ht="12.75">
      <c r="A36" t="s">
        <v>45</v>
      </c>
      <c r="D36" s="6"/>
      <c r="E36" s="6"/>
      <c r="F36" s="15"/>
      <c r="G36" s="15"/>
      <c r="H36" s="15"/>
    </row>
    <row r="37" spans="4:8" ht="12.75">
      <c r="D37" s="6"/>
      <c r="E37" s="6"/>
      <c r="F37" s="15"/>
      <c r="G37" s="15"/>
      <c r="H37" s="15"/>
    </row>
    <row r="38" spans="1:10" ht="12.75">
      <c r="A38" t="s">
        <v>46</v>
      </c>
      <c r="D38" s="8">
        <f aca="true" t="shared" si="3" ref="D38:J38">SUM(D33:D37)</f>
        <v>52413</v>
      </c>
      <c r="E38" s="8">
        <f t="shared" si="3"/>
        <v>6206</v>
      </c>
      <c r="F38" s="39">
        <f t="shared" si="3"/>
        <v>22237</v>
      </c>
      <c r="G38" s="39">
        <f t="shared" si="3"/>
        <v>7312</v>
      </c>
      <c r="H38" s="39">
        <f t="shared" si="3"/>
        <v>88168</v>
      </c>
      <c r="I38" s="39">
        <f t="shared" si="3"/>
        <v>4216</v>
      </c>
      <c r="J38" s="39">
        <f t="shared" si="3"/>
        <v>92384</v>
      </c>
    </row>
    <row r="39" spans="6:8" ht="12.75">
      <c r="F39" s="46"/>
      <c r="G39" s="46"/>
      <c r="H39" s="46"/>
    </row>
    <row r="40" spans="6:8" ht="12.75">
      <c r="F40" s="46"/>
      <c r="G40" s="46"/>
      <c r="H40" s="46"/>
    </row>
    <row r="42" ht="12.75">
      <c r="A42" s="1" t="s">
        <v>47</v>
      </c>
    </row>
    <row r="43" ht="12.75">
      <c r="A43" s="1" t="s">
        <v>112</v>
      </c>
    </row>
  </sheetData>
  <printOptions/>
  <pageMargins left="0.75" right="0.31" top="1" bottom="1" header="0.5" footer="0.5"/>
  <pageSetup fitToHeight="1" fitToWidth="1" horizontalDpi="600" verticalDpi="600" orientation="portrait" paperSize="9" scale="6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9" sqref="D9"/>
    </sheetView>
  </sheetViews>
  <sheetFormatPr defaultColWidth="9.140625" defaultRowHeight="12.75"/>
  <cols>
    <col min="7" max="7" width="16.28125" style="44" customWidth="1"/>
    <col min="8" max="8" width="15.7109375" style="0" customWidth="1"/>
  </cols>
  <sheetData>
    <row r="1" ht="12.75">
      <c r="A1" s="1" t="s">
        <v>17</v>
      </c>
    </row>
    <row r="3" ht="12.75">
      <c r="A3" s="1" t="s">
        <v>116</v>
      </c>
    </row>
    <row r="6" spans="7:8" ht="12.75">
      <c r="G6" s="68"/>
      <c r="H6" s="3"/>
    </row>
    <row r="7" spans="7:8" ht="12.75">
      <c r="G7" s="68" t="s">
        <v>100</v>
      </c>
      <c r="H7" s="3" t="str">
        <f>G7</f>
        <v>6 months ended </v>
      </c>
    </row>
    <row r="8" spans="7:8" ht="12.75">
      <c r="G8" s="66" t="str">
        <f>+PL!G11</f>
        <v>30.06.2007</v>
      </c>
      <c r="H8" s="16" t="str">
        <f>+PL!H11</f>
        <v>30.06.2006</v>
      </c>
    </row>
    <row r="9" spans="7:8" ht="12.75">
      <c r="G9" s="68" t="s">
        <v>20</v>
      </c>
      <c r="H9" s="3" t="s">
        <v>20</v>
      </c>
    </row>
    <row r="10" spans="7:8" ht="12.75">
      <c r="G10" s="15"/>
      <c r="H10" s="2"/>
    </row>
    <row r="11" spans="7:8" ht="12.75">
      <c r="G11" s="15"/>
      <c r="H11" s="2"/>
    </row>
    <row r="12" spans="1:8" ht="12.75">
      <c r="A12" t="s">
        <v>121</v>
      </c>
      <c r="G12" s="15">
        <f>PL!G31</f>
        <v>-3700</v>
      </c>
      <c r="H12" s="15">
        <f>PL!H31</f>
        <v>-1815</v>
      </c>
    </row>
    <row r="13" spans="7:8" ht="12.75">
      <c r="G13" s="15"/>
      <c r="H13" s="15"/>
    </row>
    <row r="14" spans="1:8" ht="12.75">
      <c r="A14" t="s">
        <v>102</v>
      </c>
      <c r="G14" s="15">
        <v>5176</v>
      </c>
      <c r="H14" s="6">
        <v>4246</v>
      </c>
    </row>
    <row r="15" spans="7:8" ht="12.75">
      <c r="G15" s="41"/>
      <c r="H15" s="41"/>
    </row>
    <row r="16" spans="1:8" ht="12.75">
      <c r="A16" t="s">
        <v>36</v>
      </c>
      <c r="G16" s="15">
        <f>SUM(G10:G15)</f>
        <v>1476</v>
      </c>
      <c r="H16" s="6">
        <f>SUM(H10:H15)</f>
        <v>2431</v>
      </c>
    </row>
    <row r="17" spans="7:8" ht="12.75">
      <c r="G17" s="15"/>
      <c r="H17" s="6"/>
    </row>
    <row r="18" spans="1:8" ht="12.75">
      <c r="A18" t="s">
        <v>37</v>
      </c>
      <c r="G18" s="15">
        <v>18907</v>
      </c>
      <c r="H18" s="6">
        <v>-6228</v>
      </c>
    </row>
    <row r="19" spans="7:8" ht="12.75">
      <c r="G19" s="15"/>
      <c r="H19" s="6"/>
    </row>
    <row r="20" spans="1:8" ht="12.75">
      <c r="A20" t="s">
        <v>95</v>
      </c>
      <c r="G20" s="15">
        <v>-2072</v>
      </c>
      <c r="H20" s="6">
        <v>-1530</v>
      </c>
    </row>
    <row r="21" spans="7:8" ht="12.75">
      <c r="G21" s="15"/>
      <c r="H21" s="6"/>
    </row>
    <row r="22" spans="1:8" ht="12.75">
      <c r="A22" t="s">
        <v>38</v>
      </c>
      <c r="G22" s="15">
        <v>-621</v>
      </c>
      <c r="H22" s="6">
        <v>-1234</v>
      </c>
    </row>
    <row r="23" spans="7:8" ht="12.75">
      <c r="G23" s="15"/>
      <c r="H23" s="6"/>
    </row>
    <row r="24" spans="1:8" ht="12.75">
      <c r="A24" t="s">
        <v>39</v>
      </c>
      <c r="G24" s="15">
        <v>-15747</v>
      </c>
      <c r="H24" s="6">
        <v>5712</v>
      </c>
    </row>
    <row r="25" spans="7:8" ht="12.75">
      <c r="G25" s="41"/>
      <c r="H25" s="9"/>
    </row>
    <row r="26" spans="1:8" ht="12.75">
      <c r="A26" t="s">
        <v>40</v>
      </c>
      <c r="G26" s="15">
        <f>SUM(G16:G25)</f>
        <v>1943</v>
      </c>
      <c r="H26" s="6">
        <f>SUM(H16:H25)</f>
        <v>-849</v>
      </c>
    </row>
    <row r="27" spans="7:8" ht="12.75">
      <c r="G27" s="15"/>
      <c r="H27" s="6"/>
    </row>
    <row r="28" spans="1:8" ht="12.75">
      <c r="A28" t="s">
        <v>73</v>
      </c>
      <c r="G28" s="15">
        <v>-19486</v>
      </c>
      <c r="H28" s="6">
        <v>-15494</v>
      </c>
    </row>
    <row r="29" ht="12.75">
      <c r="G29" s="15"/>
    </row>
    <row r="30" spans="1:8" ht="13.5" thickBot="1">
      <c r="A30" t="s">
        <v>74</v>
      </c>
      <c r="G30" s="73">
        <f>SUM(G26:G29)</f>
        <v>-17543</v>
      </c>
      <c r="H30" s="10">
        <f>SUM(H26:H29)</f>
        <v>-16343</v>
      </c>
    </row>
    <row r="31" ht="13.5" thickTop="1"/>
    <row r="35" ht="12.75">
      <c r="A35" s="1" t="s">
        <v>0</v>
      </c>
    </row>
    <row r="36" ht="12.75">
      <c r="A36" s="1" t="s">
        <v>112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36.421875" style="0" customWidth="1"/>
    <col min="3" max="3" width="15.421875" style="44" customWidth="1"/>
    <col min="4" max="4" width="20.28125" style="44" customWidth="1"/>
    <col min="5" max="5" width="18.00390625" style="44" customWidth="1"/>
    <col min="6" max="6" width="21.421875" style="0" customWidth="1"/>
  </cols>
  <sheetData>
    <row r="1" ht="12.75">
      <c r="A1" s="1" t="s">
        <v>17</v>
      </c>
    </row>
    <row r="3" ht="12.75">
      <c r="A3" s="1" t="s">
        <v>48</v>
      </c>
    </row>
    <row r="5" ht="12.75">
      <c r="A5" s="1" t="s">
        <v>117</v>
      </c>
    </row>
    <row r="9" spans="3:6" ht="12.75">
      <c r="C9" s="83" t="s">
        <v>49</v>
      </c>
      <c r="D9" s="84"/>
      <c r="E9" s="85" t="s">
        <v>16</v>
      </c>
      <c r="F9" s="86"/>
    </row>
    <row r="10" spans="3:6" ht="12.75">
      <c r="C10" s="74" t="s">
        <v>50</v>
      </c>
      <c r="D10" s="68" t="s">
        <v>51</v>
      </c>
      <c r="E10" s="74" t="s">
        <v>50</v>
      </c>
      <c r="F10" s="18" t="s">
        <v>51</v>
      </c>
    </row>
    <row r="11" spans="3:6" ht="12.75">
      <c r="C11" s="74" t="s">
        <v>52</v>
      </c>
      <c r="D11" s="68" t="s">
        <v>53</v>
      </c>
      <c r="E11" s="74" t="s">
        <v>54</v>
      </c>
      <c r="F11" s="17" t="s">
        <v>55</v>
      </c>
    </row>
    <row r="12" spans="3:6" ht="12.75">
      <c r="C12" s="74" t="s">
        <v>107</v>
      </c>
      <c r="D12" s="74" t="s">
        <v>97</v>
      </c>
      <c r="E12" s="74" t="str">
        <f>C12</f>
        <v>30.06.2007</v>
      </c>
      <c r="F12" s="17" t="str">
        <f>D12</f>
        <v>30.06.2006</v>
      </c>
    </row>
    <row r="13" spans="3:6" ht="12.75">
      <c r="C13" s="74" t="s">
        <v>20</v>
      </c>
      <c r="D13" s="68" t="s">
        <v>20</v>
      </c>
      <c r="E13" s="74" t="s">
        <v>20</v>
      </c>
      <c r="F13" s="17" t="s">
        <v>20</v>
      </c>
    </row>
    <row r="14" spans="3:6" ht="12.75">
      <c r="C14" s="75"/>
      <c r="E14" s="75"/>
      <c r="F14" s="19"/>
    </row>
    <row r="15" spans="1:6" ht="12.75">
      <c r="A15" s="20">
        <v>1</v>
      </c>
      <c r="B15" s="20" t="s">
        <v>22</v>
      </c>
      <c r="C15" s="76">
        <f>PL!E15</f>
        <v>32392</v>
      </c>
      <c r="D15" s="76">
        <f>PL!F15</f>
        <v>27657</v>
      </c>
      <c r="E15" s="76">
        <f>PL!G15</f>
        <v>55851</v>
      </c>
      <c r="F15" s="21">
        <f>PL!H15</f>
        <v>54827</v>
      </c>
    </row>
    <row r="16" spans="1:6" ht="12.75">
      <c r="A16" s="20"/>
      <c r="B16" s="20"/>
      <c r="C16" s="76"/>
      <c r="D16" s="76"/>
      <c r="E16" s="76"/>
      <c r="F16" s="21"/>
    </row>
    <row r="17" spans="1:6" ht="12.75">
      <c r="A17" s="20">
        <v>2</v>
      </c>
      <c r="B17" s="20" t="s">
        <v>128</v>
      </c>
      <c r="C17" s="76">
        <f>PL!E31</f>
        <v>-26</v>
      </c>
      <c r="D17" s="76">
        <f>PL!F31</f>
        <v>-2243</v>
      </c>
      <c r="E17" s="76">
        <f>PL!G31</f>
        <v>-3700</v>
      </c>
      <c r="F17" s="21">
        <f>PL!H31</f>
        <v>-1815</v>
      </c>
    </row>
    <row r="18" spans="1:6" ht="12.75">
      <c r="A18" s="20"/>
      <c r="B18" s="20"/>
      <c r="C18" s="76"/>
      <c r="D18" s="76"/>
      <c r="E18" s="76"/>
      <c r="F18" s="21"/>
    </row>
    <row r="19" spans="1:6" ht="12.75">
      <c r="A19" s="20">
        <v>3</v>
      </c>
      <c r="B19" s="20" t="s">
        <v>124</v>
      </c>
      <c r="C19" s="76">
        <f>PL!E35</f>
        <v>194</v>
      </c>
      <c r="D19" s="76">
        <f>PL!F35</f>
        <v>-2017</v>
      </c>
      <c r="E19" s="76">
        <f>PL!G35</f>
        <v>-3480</v>
      </c>
      <c r="F19" s="21">
        <f>PL!H35</f>
        <v>-1869</v>
      </c>
    </row>
    <row r="20" spans="1:6" ht="12.75">
      <c r="A20" s="20"/>
      <c r="B20" s="20"/>
      <c r="C20" s="76"/>
      <c r="D20" s="76"/>
      <c r="E20" s="76"/>
      <c r="F20" s="21"/>
    </row>
    <row r="21" spans="1:6" ht="12.75">
      <c r="A21" s="20">
        <v>4</v>
      </c>
      <c r="B21" s="20" t="s">
        <v>125</v>
      </c>
      <c r="C21" s="76">
        <f>PL!E38</f>
        <v>381</v>
      </c>
      <c r="D21" s="76">
        <f>PL!F38</f>
        <v>-2031</v>
      </c>
      <c r="E21" s="76">
        <f>PL!G38</f>
        <v>-3010</v>
      </c>
      <c r="F21" s="21">
        <f>PL!H38</f>
        <v>-1923</v>
      </c>
    </row>
    <row r="22" spans="1:6" ht="12.75">
      <c r="A22" s="20"/>
      <c r="B22" s="20" t="s">
        <v>118</v>
      </c>
      <c r="C22" s="76"/>
      <c r="D22" s="76"/>
      <c r="E22" s="76"/>
      <c r="F22" s="21"/>
    </row>
    <row r="23" spans="1:6" ht="12.75">
      <c r="A23" s="20"/>
      <c r="B23" s="20"/>
      <c r="C23" s="76"/>
      <c r="D23" s="76"/>
      <c r="E23" s="76"/>
      <c r="F23" s="21"/>
    </row>
    <row r="24" spans="1:6" ht="12.75">
      <c r="A24" s="20">
        <v>5</v>
      </c>
      <c r="B24" s="20" t="s">
        <v>127</v>
      </c>
      <c r="C24" s="54">
        <f>PL!E47</f>
        <v>0.65</v>
      </c>
      <c r="D24" s="54">
        <f>PL!F47</f>
        <v>-3.401</v>
      </c>
      <c r="E24" s="54">
        <f>PL!G47</f>
        <v>-5.1</v>
      </c>
      <c r="F24" s="54">
        <f>PL!H47</f>
        <v>-3.221</v>
      </c>
    </row>
    <row r="25" spans="1:6" ht="12.75">
      <c r="A25" s="20"/>
      <c r="B25" s="20"/>
      <c r="C25" s="76"/>
      <c r="D25" s="76"/>
      <c r="E25" s="76"/>
      <c r="F25" s="21"/>
    </row>
    <row r="26" spans="1:6" ht="12.75">
      <c r="A26" s="20">
        <v>6</v>
      </c>
      <c r="B26" s="20" t="s">
        <v>101</v>
      </c>
      <c r="C26" s="54">
        <v>0</v>
      </c>
      <c r="D26" s="54">
        <v>0</v>
      </c>
      <c r="E26" s="54">
        <v>0</v>
      </c>
      <c r="F26" s="22">
        <v>1.5</v>
      </c>
    </row>
    <row r="27" spans="3:6" ht="12.75">
      <c r="C27" s="15"/>
      <c r="D27" s="15"/>
      <c r="E27" s="15"/>
      <c r="F27" s="6"/>
    </row>
    <row r="28" spans="3:6" ht="12.75">
      <c r="C28" s="15"/>
      <c r="D28" s="15"/>
      <c r="E28" s="15"/>
      <c r="F28" s="6"/>
    </row>
    <row r="29" spans="1:6" ht="12.75">
      <c r="A29" s="20"/>
      <c r="B29" s="48"/>
      <c r="C29" s="87" t="s">
        <v>56</v>
      </c>
      <c r="D29" s="87"/>
      <c r="E29" s="88" t="s">
        <v>69</v>
      </c>
      <c r="F29" s="89"/>
    </row>
    <row r="30" spans="1:6" s="50" customFormat="1" ht="12.75">
      <c r="A30" s="49">
        <v>7</v>
      </c>
      <c r="B30" s="50" t="s">
        <v>119</v>
      </c>
      <c r="C30" s="77"/>
      <c r="D30" s="78">
        <f>'BS'!G67</f>
        <v>1.2986022871664549</v>
      </c>
      <c r="E30" s="77"/>
      <c r="F30" s="51">
        <f>'BS'!H67</f>
        <v>1.363730016406578</v>
      </c>
    </row>
    <row r="31" spans="1:6" ht="12.75">
      <c r="A31" s="19"/>
      <c r="B31" s="52" t="s">
        <v>120</v>
      </c>
      <c r="C31" s="79"/>
      <c r="D31" s="80"/>
      <c r="E31" s="79"/>
      <c r="F31" s="53"/>
    </row>
    <row r="32" ht="12.75">
      <c r="A32" s="40"/>
    </row>
  </sheetData>
  <mergeCells count="4"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jediong</cp:lastModifiedBy>
  <cp:lastPrinted>2007-08-28T09:51:38Z</cp:lastPrinted>
  <dcterms:created xsi:type="dcterms:W3CDTF">1996-10-14T23:33:28Z</dcterms:created>
  <dcterms:modified xsi:type="dcterms:W3CDTF">2007-08-28T09:52:28Z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1985408508</vt:i4>
  </property>
  <property fmtid="{D5CDD505-2E9C-101B-9397-08002B2CF9AE}" pid="3" name="_EmailSubject">
    <vt:lpwstr>Announcement 2nd Qtr 2007</vt:lpwstr>
  </property>
  <property fmtid="{D5CDD505-2E9C-101B-9397-08002B2CF9AE}" pid="4" name="_AuthorEmail">
    <vt:lpwstr>pycheng@jetson.com.my</vt:lpwstr>
  </property>
  <property fmtid="{D5CDD505-2E9C-101B-9397-08002B2CF9AE}" pid="5" name="_AuthorEmailDisplayName">
    <vt:lpwstr>Cheng Pit Yee</vt:lpwstr>
  </property>
  <property fmtid="{D5CDD505-2E9C-101B-9397-08002B2CF9AE}" pid="6" name="_PreviousAdHocReviewCycleID">
    <vt:i4>-1456597738</vt:i4>
  </property>
  <property fmtid="{D5CDD505-2E9C-101B-9397-08002B2CF9AE}" pid="7" name="_ReviewingToolsShownOnce">
    <vt:lpwstr/>
  </property>
</Properties>
</file>